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635" windowHeight="4965" activeTab="0"/>
  </bookViews>
  <sheets>
    <sheet name="таблица (2)" sheetId="1" r:id="rId1"/>
    <sheet name="таблица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<sst xmlns="http://schemas.openxmlformats.org/spreadsheetml/2006/main" count="34" uniqueCount="20">
  <si>
    <t>Задача на исследование движения бруска</t>
  </si>
  <si>
    <t>коэффициент трения</t>
  </si>
  <si>
    <t>Вычисляемые</t>
  </si>
  <si>
    <t>Данные</t>
  </si>
  <si>
    <t>Управляемые</t>
  </si>
  <si>
    <t>Неуправляемые</t>
  </si>
  <si>
    <t>Изменяемое</t>
  </si>
  <si>
    <t>Шаг изменения силы</t>
  </si>
  <si>
    <t>масса нижнего бруска, кг</t>
  </si>
  <si>
    <t>масса верхнего бруска, кг</t>
  </si>
  <si>
    <t>начальная скорость верхнего бруска, м/с</t>
  </si>
  <si>
    <t>внешняя сила, Н</t>
  </si>
  <si>
    <t>ускорение нижнего бруска, м/с за с</t>
  </si>
  <si>
    <t>время до уравнивания скоростей, с</t>
  </si>
  <si>
    <t>общее ускорение, м/с за с</t>
  </si>
  <si>
    <t>коэффициент земного притяжения, м/с за с</t>
  </si>
  <si>
    <t>Брусок массы M лежит на горизонтальной поверхности и привязан ниткой к стене. На нём расположен брусок массы m. На верхний брусок действует постоянная горизонтальная сила f. Скорость бруска постоянна и равна V. В некоторый момент нить пережигают. Как будет двигаться нижний брусок? Коэффициент трения между  нижним бруском и поверхностью равен </t>
  </si>
  <si>
    <t>Исходные данные</t>
  </si>
  <si>
    <t>шаг изменения силы, H</t>
  </si>
  <si>
    <t>Изменяемые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</si>
</sst>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2" fontId="0" fillId="0" borderId="1" xfId="0" applyNumberForma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9" xfId="0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0" fontId="1" fillId="0" borderId="25" xfId="0" applyFont="1" applyBorder="1" applyAlignment="1">
      <alignment vertical="center" wrapText="1" shrinkToFit="1"/>
    </xf>
    <xf numFmtId="172" fontId="0" fillId="0" borderId="26" xfId="0" applyNumberFormat="1" applyBorder="1" applyAlignment="1">
      <alignment/>
    </xf>
    <xf numFmtId="0" fontId="0" fillId="0" borderId="27" xfId="0" applyBorder="1" applyAlignment="1">
      <alignment vertical="center" wrapText="1" shrinkToFit="1"/>
    </xf>
    <xf numFmtId="172" fontId="0" fillId="0" borderId="28" xfId="0" applyNumberFormat="1" applyBorder="1" applyAlignment="1">
      <alignment/>
    </xf>
    <xf numFmtId="0" fontId="0" fillId="0" borderId="29" xfId="0" applyFill="1" applyBorder="1" applyAlignment="1">
      <alignment vertical="center" wrapText="1" shrinkToFit="1"/>
    </xf>
    <xf numFmtId="172" fontId="0" fillId="0" borderId="30" xfId="0" applyNumberFormat="1" applyFill="1" applyBorder="1" applyAlignment="1">
      <alignment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0" fillId="0" borderId="31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5375"/>
          <c:w val="0.9085"/>
          <c:h val="0.72725"/>
        </c:manualLayout>
      </c:layout>
      <c:lineChart>
        <c:grouping val="standard"/>
        <c:varyColors val="0"/>
        <c:ser>
          <c:idx val="0"/>
          <c:order val="0"/>
          <c:tx>
            <c:v>Зависимость ускорения бруска от внешней силы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'таблица (2)'!$A$18:$A$28</c:f>
              <c:numCache/>
            </c:numRef>
          </c:cat>
          <c:val>
            <c:numRef>
              <c:f>'таблица (2)'!$B$18:$B$28</c:f>
              <c:numCache/>
            </c:numRef>
          </c:val>
          <c:smooth val="0"/>
        </c:ser>
        <c:axId val="11626346"/>
        <c:axId val="37528251"/>
      </c:lineChart>
      <c:catAx>
        <c:axId val="11626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сила, 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28251"/>
        <c:crosses val="autoZero"/>
        <c:auto val="1"/>
        <c:lblOffset val="100"/>
        <c:noMultiLvlLbl val="0"/>
      </c:catAx>
      <c:valAx>
        <c:axId val="37528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Ускорение, м/с за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26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165"/>
          <c:w val="0.909"/>
          <c:h val="0.719"/>
        </c:manualLayout>
      </c:layout>
      <c:lineChart>
        <c:grouping val="standard"/>
        <c:varyColors val="0"/>
        <c:ser>
          <c:idx val="0"/>
          <c:order val="0"/>
          <c:tx>
            <c:v>Зависимость времени до уравнивания скоростей отвнешней силы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'таблица (2)'!$A$18:$A$28</c:f>
              <c:numCache/>
            </c:numRef>
          </c:cat>
          <c:val>
            <c:numRef>
              <c:f>'таблица (2)'!$C$18:$C$28</c:f>
              <c:numCache/>
            </c:numRef>
          </c:val>
          <c:smooth val="1"/>
        </c:ser>
        <c:axId val="2209940"/>
        <c:axId val="19889461"/>
      </c:lineChart>
      <c:catAx>
        <c:axId val="2209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сила, 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89461"/>
        <c:crosses val="autoZero"/>
        <c:auto val="1"/>
        <c:lblOffset val="100"/>
        <c:noMultiLvlLbl val="0"/>
      </c:catAx>
      <c:valAx>
        <c:axId val="1988946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994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Зависимость общего ускорения брусков от внешней силы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'таблица (2)'!$A$18:$A$28</c:f>
              <c:numCache/>
            </c:numRef>
          </c:cat>
          <c:val>
            <c:numRef>
              <c:f>'таблица (2)'!$D$18:$D$28</c:f>
              <c:numCache/>
            </c:numRef>
          </c:val>
          <c:smooth val="0"/>
        </c:ser>
        <c:axId val="44787422"/>
        <c:axId val="433615"/>
      </c:lineChart>
      <c:catAx>
        <c:axId val="44787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сила, 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615"/>
        <c:crosses val="autoZero"/>
        <c:auto val="1"/>
        <c:lblOffset val="100"/>
        <c:noMultiLvlLbl val="0"/>
      </c:catAx>
      <c:valAx>
        <c:axId val="433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ускорение, м/с за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87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зависимость ускорения нижнего бруска от внешней силы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таблица!$F$6</c:f>
              <c:strCache>
                <c:ptCount val="1"/>
                <c:pt idx="0">
                  <c:v>ускорение нижнего бруска, м/с за 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таблица!$E$7:$E$17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таблица!$F$7:$F$17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902536"/>
        <c:axId val="35122825"/>
      </c:lineChart>
      <c:catAx>
        <c:axId val="3902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внешняя сила,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22825"/>
        <c:crosses val="autoZero"/>
        <c:auto val="1"/>
        <c:lblOffset val="100"/>
        <c:noMultiLvlLbl val="0"/>
      </c:catAx>
      <c:valAx>
        <c:axId val="35122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ускорение нижнего бруска, м/с за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2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зависимость общего ускорения от силы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Зависимость общего ускорения от силы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таблица!$E$7:$E$17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таблица!$H$7:$H$17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7669970"/>
        <c:axId val="26376547"/>
      </c:lineChart>
      <c:catAx>
        <c:axId val="47669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Сила,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76547"/>
        <c:crosses val="autoZero"/>
        <c:auto val="1"/>
        <c:lblOffset val="100"/>
        <c:noMultiLvlLbl val="0"/>
      </c:catAx>
      <c:valAx>
        <c:axId val="26376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Ускорение, м/с за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69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104775</xdr:rowOff>
    </xdr:from>
    <xdr:to>
      <xdr:col>7</xdr:col>
      <xdr:colOff>381000</xdr:colOff>
      <xdr:row>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76225"/>
          <a:ext cx="1838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</xdr:row>
      <xdr:rowOff>123825</xdr:rowOff>
    </xdr:from>
    <xdr:to>
      <xdr:col>7</xdr:col>
      <xdr:colOff>781050</xdr:colOff>
      <xdr:row>15</xdr:row>
      <xdr:rowOff>238125</xdr:rowOff>
    </xdr:to>
    <xdr:graphicFrame>
      <xdr:nvGraphicFramePr>
        <xdr:cNvPr id="2" name="Chart 4"/>
        <xdr:cNvGraphicFramePr/>
      </xdr:nvGraphicFramePr>
      <xdr:xfrm>
        <a:off x="4724400" y="1724025"/>
        <a:ext cx="46672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104775</xdr:colOff>
      <xdr:row>15</xdr:row>
      <xdr:rowOff>304800</xdr:rowOff>
    </xdr:from>
    <xdr:to>
      <xdr:col>7</xdr:col>
      <xdr:colOff>800100</xdr:colOff>
      <xdr:row>31</xdr:row>
      <xdr:rowOff>0</xdr:rowOff>
    </xdr:to>
    <xdr:graphicFrame>
      <xdr:nvGraphicFramePr>
        <xdr:cNvPr id="3" name="Chart 5"/>
        <xdr:cNvGraphicFramePr/>
      </xdr:nvGraphicFramePr>
      <xdr:xfrm>
        <a:off x="4743450" y="4600575"/>
        <a:ext cx="466725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123825</xdr:colOff>
      <xdr:row>31</xdr:row>
      <xdr:rowOff>114300</xdr:rowOff>
    </xdr:from>
    <xdr:to>
      <xdr:col>7</xdr:col>
      <xdr:colOff>819150</xdr:colOff>
      <xdr:row>49</xdr:row>
      <xdr:rowOff>9525</xdr:rowOff>
    </xdr:to>
    <xdr:graphicFrame>
      <xdr:nvGraphicFramePr>
        <xdr:cNvPr id="4" name="Chart 6"/>
        <xdr:cNvGraphicFramePr/>
      </xdr:nvGraphicFramePr>
      <xdr:xfrm>
        <a:off x="4762500" y="7524750"/>
        <a:ext cx="466725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29</xdr:row>
      <xdr:rowOff>76200</xdr:rowOff>
    </xdr:from>
    <xdr:to>
      <xdr:col>7</xdr:col>
      <xdr:colOff>257175</xdr:colOff>
      <xdr:row>47</xdr:row>
      <xdr:rowOff>19050</xdr:rowOff>
    </xdr:to>
    <xdr:graphicFrame>
      <xdr:nvGraphicFramePr>
        <xdr:cNvPr id="1" name="Chart 2"/>
        <xdr:cNvGraphicFramePr/>
      </xdr:nvGraphicFramePr>
      <xdr:xfrm>
        <a:off x="657225" y="5686425"/>
        <a:ext cx="77057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857250</xdr:colOff>
      <xdr:row>48</xdr:row>
      <xdr:rowOff>133350</xdr:rowOff>
    </xdr:from>
    <xdr:to>
      <xdr:col>6</xdr:col>
      <xdr:colOff>209550</xdr:colOff>
      <xdr:row>66</xdr:row>
      <xdr:rowOff>76200</xdr:rowOff>
    </xdr:to>
    <xdr:graphicFrame>
      <xdr:nvGraphicFramePr>
        <xdr:cNvPr id="2" name="Chart 3"/>
        <xdr:cNvGraphicFramePr/>
      </xdr:nvGraphicFramePr>
      <xdr:xfrm>
        <a:off x="2143125" y="8820150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0">
      <selection activeCell="B15" sqref="B15"/>
    </sheetView>
  </sheetViews>
  <sheetFormatPr defaultColWidth="9.140625" defaultRowHeight="12.75"/>
  <cols>
    <col min="1" max="1" width="26.8515625" style="0" customWidth="1"/>
    <col min="2" max="2" width="16.140625" style="0" customWidth="1"/>
    <col min="3" max="4" width="13.28125" style="0" customWidth="1"/>
    <col min="5" max="5" width="18.28125" style="0" customWidth="1"/>
    <col min="6" max="6" width="18.8515625" style="0" customWidth="1"/>
    <col min="7" max="7" width="22.421875" style="0" customWidth="1"/>
    <col min="8" max="8" width="14.00390625" style="0" customWidth="1"/>
  </cols>
  <sheetData>
    <row r="1" spans="1:8" ht="13.5" thickTop="1">
      <c r="A1" s="48" t="s">
        <v>0</v>
      </c>
      <c r="B1" s="49"/>
      <c r="C1" s="49"/>
      <c r="D1" s="49"/>
      <c r="E1" s="49"/>
      <c r="F1" s="49"/>
      <c r="G1" s="49"/>
      <c r="H1" s="50"/>
    </row>
    <row r="2" spans="1:8" ht="12.75">
      <c r="A2" s="28" t="s">
        <v>16</v>
      </c>
      <c r="B2" s="28"/>
      <c r="C2" s="28"/>
      <c r="D2" s="28"/>
      <c r="E2" s="28"/>
      <c r="F2" s="28"/>
      <c r="G2" s="29"/>
      <c r="H2" s="29"/>
    </row>
    <row r="3" spans="1:8" ht="12.75">
      <c r="A3" s="28"/>
      <c r="B3" s="28"/>
      <c r="C3" s="28"/>
      <c r="D3" s="28"/>
      <c r="E3" s="28"/>
      <c r="F3" s="28"/>
      <c r="G3" s="29"/>
      <c r="H3" s="29"/>
    </row>
    <row r="4" spans="1:8" ht="12.75">
      <c r="A4" s="28"/>
      <c r="B4" s="28"/>
      <c r="C4" s="28"/>
      <c r="D4" s="28"/>
      <c r="E4" s="28"/>
      <c r="F4" s="28"/>
      <c r="G4" s="29"/>
      <c r="H4" s="29"/>
    </row>
    <row r="5" spans="1:8" ht="74.25" customHeight="1" thickBot="1">
      <c r="A5" s="28"/>
      <c r="B5" s="28"/>
      <c r="C5" s="28"/>
      <c r="D5" s="28"/>
      <c r="E5" s="28"/>
      <c r="F5" s="28"/>
      <c r="G5" s="29"/>
      <c r="H5" s="29"/>
    </row>
    <row r="6" spans="1:8" ht="13.5" thickBot="1">
      <c r="A6" s="56" t="s">
        <v>17</v>
      </c>
      <c r="B6" s="57"/>
      <c r="C6" s="57"/>
      <c r="D6" s="58"/>
      <c r="E6" s="32"/>
      <c r="F6" s="32"/>
      <c r="G6" s="32"/>
      <c r="H6" s="32"/>
    </row>
    <row r="7" spans="1:8" ht="13.5" thickBot="1">
      <c r="A7" s="51" t="s">
        <v>5</v>
      </c>
      <c r="B7" s="52"/>
      <c r="C7" s="30"/>
      <c r="D7" s="33"/>
      <c r="E7" s="30"/>
      <c r="F7" s="30"/>
      <c r="G7" s="30"/>
      <c r="H7" s="30"/>
    </row>
    <row r="8" spans="1:8" ht="26.25" thickBot="1">
      <c r="A8" s="35" t="s">
        <v>15</v>
      </c>
      <c r="B8" s="36">
        <v>9.88</v>
      </c>
      <c r="C8" s="30"/>
      <c r="D8" s="33"/>
      <c r="E8" s="30"/>
      <c r="F8" s="30"/>
      <c r="G8" s="30"/>
      <c r="H8" s="30"/>
    </row>
    <row r="9" spans="1:4" s="30" customFormat="1" ht="24" customHeight="1" thickBot="1">
      <c r="A9" s="54" t="s">
        <v>4</v>
      </c>
      <c r="B9" s="55"/>
      <c r="D9" s="33"/>
    </row>
    <row r="10" spans="1:4" s="30" customFormat="1" ht="23.25" customHeight="1">
      <c r="A10" s="37" t="s">
        <v>8</v>
      </c>
      <c r="B10" s="38">
        <v>6</v>
      </c>
      <c r="D10" s="33"/>
    </row>
    <row r="11" spans="1:4" s="30" customFormat="1" ht="21" customHeight="1">
      <c r="A11" s="39" t="s">
        <v>9</v>
      </c>
      <c r="B11" s="40">
        <v>1</v>
      </c>
      <c r="D11" s="33"/>
    </row>
    <row r="12" spans="1:8" ht="21.75" customHeight="1">
      <c r="A12" s="39" t="s">
        <v>1</v>
      </c>
      <c r="B12" s="40">
        <v>0.3</v>
      </c>
      <c r="C12" s="30"/>
      <c r="D12" s="33"/>
      <c r="E12" s="30"/>
      <c r="F12" s="30"/>
      <c r="G12" s="30"/>
      <c r="H12" s="30"/>
    </row>
    <row r="13" spans="1:8" ht="25.5">
      <c r="A13" s="39" t="s">
        <v>10</v>
      </c>
      <c r="B13" s="40">
        <v>10</v>
      </c>
      <c r="C13" s="30"/>
      <c r="D13" s="33"/>
      <c r="E13" s="30"/>
      <c r="F13" s="30"/>
      <c r="G13" s="30"/>
      <c r="H13" s="30"/>
    </row>
    <row r="14" spans="1:8" ht="18" customHeight="1">
      <c r="A14" s="39" t="s">
        <v>11</v>
      </c>
      <c r="B14" s="40">
        <v>15</v>
      </c>
      <c r="C14" s="30"/>
      <c r="D14" s="33"/>
      <c r="E14" s="30"/>
      <c r="F14" s="30"/>
      <c r="G14" s="30"/>
      <c r="H14" s="30"/>
    </row>
    <row r="15" spans="1:8" ht="25.5" customHeight="1" thickBot="1">
      <c r="A15" s="41" t="s">
        <v>18</v>
      </c>
      <c r="B15" s="42">
        <v>1</v>
      </c>
      <c r="C15" s="7"/>
      <c r="D15" s="34"/>
      <c r="E15" s="30"/>
      <c r="F15" s="30"/>
      <c r="G15" s="30"/>
      <c r="H15" s="30"/>
    </row>
    <row r="16" spans="1:4" ht="27" customHeight="1" thickBot="1">
      <c r="A16" s="10" t="s">
        <v>19</v>
      </c>
      <c r="B16" s="53" t="s">
        <v>2</v>
      </c>
      <c r="C16" s="53"/>
      <c r="D16" s="53"/>
    </row>
    <row r="17" spans="1:4" ht="39" thickBot="1">
      <c r="A17" s="10" t="s">
        <v>11</v>
      </c>
      <c r="B17" s="31" t="s">
        <v>12</v>
      </c>
      <c r="C17" s="31" t="s">
        <v>13</v>
      </c>
      <c r="D17" s="31" t="s">
        <v>14</v>
      </c>
    </row>
    <row r="18" spans="1:4" ht="12.75" customHeight="1">
      <c r="A18" s="45">
        <f>$B$14</f>
        <v>15</v>
      </c>
      <c r="B18" s="43">
        <f>IF(((A18-($B$10+$B$11)*$B$12*$B$8)/$B$10)&gt;0,((A18-($B$10+$B$11)*$B$12*$B$8)/$B$10),0)</f>
        <v>0</v>
      </c>
      <c r="C18" s="22" t="str">
        <f aca="true" t="shared" si="0" ref="C18:C28">IF(B18&gt;0,$B$13/B18,"Бесконечно")</f>
        <v>Бесконечно</v>
      </c>
      <c r="D18" s="43">
        <f>IF(B18&gt;0,(A18-($B$10+$B$11)*$B$12*$B$8)/($B$10+$B$11),0)</f>
        <v>0</v>
      </c>
    </row>
    <row r="19" spans="1:4" ht="12.75">
      <c r="A19" s="46">
        <f>A18+$B$15</f>
        <v>16</v>
      </c>
      <c r="B19" s="22">
        <f aca="true" t="shared" si="1" ref="B19:B28">IF(((A19-($B$10+$B$11)*$B$12*$B$8)/$B$10)&gt;0,((A19-($B$10+$B$11)*$B$12*$B$8)/$B$10),0)</f>
        <v>0</v>
      </c>
      <c r="C19" s="22" t="str">
        <f t="shared" si="0"/>
        <v>Бесконечно</v>
      </c>
      <c r="D19" s="22">
        <f aca="true" t="shared" si="2" ref="D19:D28">IF(B19&gt;0,(A19-($B$10+$B$11)*$B$12*$B$8)/($B$10+$B$11),0)</f>
        <v>0</v>
      </c>
    </row>
    <row r="20" spans="1:4" ht="12.75">
      <c r="A20" s="46">
        <f aca="true" t="shared" si="3" ref="A20:A28">A19+$B$15</f>
        <v>17</v>
      </c>
      <c r="B20" s="22">
        <f t="shared" si="1"/>
        <v>0</v>
      </c>
      <c r="C20" s="22" t="str">
        <f t="shared" si="0"/>
        <v>Бесконечно</v>
      </c>
      <c r="D20" s="22">
        <f t="shared" si="2"/>
        <v>0</v>
      </c>
    </row>
    <row r="21" spans="1:4" ht="12.75">
      <c r="A21" s="46">
        <f t="shared" si="3"/>
        <v>18</v>
      </c>
      <c r="B21" s="22">
        <f t="shared" si="1"/>
        <v>0</v>
      </c>
      <c r="C21" s="22" t="str">
        <f t="shared" si="0"/>
        <v>Бесконечно</v>
      </c>
      <c r="D21" s="22">
        <f t="shared" si="2"/>
        <v>0</v>
      </c>
    </row>
    <row r="22" spans="1:4" ht="12.75">
      <c r="A22" s="46">
        <f t="shared" si="3"/>
        <v>19</v>
      </c>
      <c r="B22" s="22">
        <f t="shared" si="1"/>
        <v>0</v>
      </c>
      <c r="C22" s="22" t="str">
        <f t="shared" si="0"/>
        <v>Бесконечно</v>
      </c>
      <c r="D22" s="22">
        <f t="shared" si="2"/>
        <v>0</v>
      </c>
    </row>
    <row r="23" spans="1:4" ht="12.75">
      <c r="A23" s="46">
        <f t="shared" si="3"/>
        <v>20</v>
      </c>
      <c r="B23" s="22">
        <f t="shared" si="1"/>
        <v>0</v>
      </c>
      <c r="C23" s="22" t="str">
        <f t="shared" si="0"/>
        <v>Бесконечно</v>
      </c>
      <c r="D23" s="22">
        <f t="shared" si="2"/>
        <v>0</v>
      </c>
    </row>
    <row r="24" spans="1:4" ht="12.75">
      <c r="A24" s="46">
        <f t="shared" si="3"/>
        <v>21</v>
      </c>
      <c r="B24" s="22">
        <f t="shared" si="1"/>
        <v>0.041999999999999815</v>
      </c>
      <c r="C24" s="22">
        <f t="shared" si="0"/>
        <v>238.09523809523915</v>
      </c>
      <c r="D24" s="22">
        <f t="shared" si="2"/>
        <v>0.035999999999999845</v>
      </c>
    </row>
    <row r="25" spans="1:4" ht="12.75">
      <c r="A25" s="46">
        <f t="shared" si="3"/>
        <v>22</v>
      </c>
      <c r="B25" s="22">
        <f t="shared" si="1"/>
        <v>0.20866666666666647</v>
      </c>
      <c r="C25" s="22">
        <f t="shared" si="0"/>
        <v>47.92332268370612</v>
      </c>
      <c r="D25" s="22">
        <f t="shared" si="2"/>
        <v>0.1788571428571427</v>
      </c>
    </row>
    <row r="26" spans="1:4" ht="12.75">
      <c r="A26" s="46">
        <f t="shared" si="3"/>
        <v>23</v>
      </c>
      <c r="B26" s="22">
        <f t="shared" si="1"/>
        <v>0.37533333333333313</v>
      </c>
      <c r="C26" s="22">
        <f t="shared" si="0"/>
        <v>26.642984014209606</v>
      </c>
      <c r="D26" s="22">
        <f t="shared" si="2"/>
        <v>0.32171428571428556</v>
      </c>
    </row>
    <row r="27" spans="1:4" ht="12.75">
      <c r="A27" s="46">
        <f t="shared" si="3"/>
        <v>24</v>
      </c>
      <c r="B27" s="22">
        <f t="shared" si="1"/>
        <v>0.5419999999999998</v>
      </c>
      <c r="C27" s="22">
        <f t="shared" si="0"/>
        <v>18.450184501845026</v>
      </c>
      <c r="D27" s="22">
        <f t="shared" si="2"/>
        <v>0.4645714285714284</v>
      </c>
    </row>
    <row r="28" spans="1:4" ht="13.5" thickBot="1">
      <c r="A28" s="47">
        <f t="shared" si="3"/>
        <v>25</v>
      </c>
      <c r="B28" s="44">
        <f t="shared" si="1"/>
        <v>0.7086666666666664</v>
      </c>
      <c r="C28" s="44">
        <f t="shared" si="0"/>
        <v>14.11100658513641</v>
      </c>
      <c r="D28" s="44">
        <f t="shared" si="2"/>
        <v>0.6074285714285713</v>
      </c>
    </row>
    <row r="31" spans="1:2" ht="12.75">
      <c r="A31" s="30"/>
      <c r="B31" s="30"/>
    </row>
  </sheetData>
  <mergeCells count="6">
    <mergeCell ref="A1:H1"/>
    <mergeCell ref="A7:B7"/>
    <mergeCell ref="B16:D16"/>
    <mergeCell ref="A2:F5"/>
    <mergeCell ref="A9:B9"/>
    <mergeCell ref="A6:D6"/>
  </mergeCells>
  <printOptions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20" sqref="D20"/>
    </sheetView>
  </sheetViews>
  <sheetFormatPr defaultColWidth="9.140625" defaultRowHeight="12.75"/>
  <cols>
    <col min="1" max="1" width="19.28125" style="0" customWidth="1"/>
    <col min="2" max="2" width="16.140625" style="0" customWidth="1"/>
    <col min="3" max="4" width="13.28125" style="0" customWidth="1"/>
    <col min="5" max="5" width="18.28125" style="0" customWidth="1"/>
    <col min="6" max="6" width="18.8515625" style="0" customWidth="1"/>
    <col min="7" max="7" width="22.421875" style="0" customWidth="1"/>
    <col min="8" max="8" width="14.00390625" style="0" customWidth="1"/>
  </cols>
  <sheetData>
    <row r="1" spans="1:8" ht="14.25" thickBot="1" thickTop="1">
      <c r="A1" s="59" t="s">
        <v>0</v>
      </c>
      <c r="B1" s="60"/>
      <c r="C1" s="60"/>
      <c r="D1" s="60"/>
      <c r="E1" s="60"/>
      <c r="F1" s="60"/>
      <c r="G1" s="60"/>
      <c r="H1" s="61"/>
    </row>
    <row r="2" spans="1:8" ht="13.5" thickBot="1">
      <c r="A2" s="65" t="s">
        <v>3</v>
      </c>
      <c r="B2" s="53"/>
      <c r="C2" s="53"/>
      <c r="D2" s="53"/>
      <c r="E2" s="53"/>
      <c r="F2" s="53"/>
      <c r="G2" s="53"/>
      <c r="H2" s="66"/>
    </row>
    <row r="3" spans="1:8" ht="13.5" thickBot="1">
      <c r="A3" s="62" t="s">
        <v>5</v>
      </c>
      <c r="B3" s="63"/>
      <c r="C3" s="3"/>
      <c r="D3" s="4"/>
      <c r="E3" s="4"/>
      <c r="F3" s="4"/>
      <c r="G3" s="4"/>
      <c r="H3" s="5"/>
    </row>
    <row r="4" spans="1:8" ht="39" thickBot="1">
      <c r="A4" s="2" t="s">
        <v>15</v>
      </c>
      <c r="B4" s="1">
        <v>9.88</v>
      </c>
      <c r="C4" s="6"/>
      <c r="D4" s="7"/>
      <c r="E4" s="7"/>
      <c r="F4" s="7"/>
      <c r="G4" s="7"/>
      <c r="H4" s="8"/>
    </row>
    <row r="5" spans="1:8" ht="13.5" thickBot="1">
      <c r="A5" s="67" t="s">
        <v>4</v>
      </c>
      <c r="B5" s="68"/>
      <c r="C5" s="68"/>
      <c r="D5" s="52"/>
      <c r="E5" s="9" t="s">
        <v>6</v>
      </c>
      <c r="F5" s="63" t="s">
        <v>2</v>
      </c>
      <c r="G5" s="63"/>
      <c r="H5" s="64"/>
    </row>
    <row r="6" spans="1:8" ht="51.75" thickBot="1">
      <c r="A6" s="13" t="s">
        <v>8</v>
      </c>
      <c r="B6" s="14" t="s">
        <v>9</v>
      </c>
      <c r="C6" s="14" t="s">
        <v>1</v>
      </c>
      <c r="D6" s="14" t="s">
        <v>10</v>
      </c>
      <c r="E6" s="14" t="s">
        <v>11</v>
      </c>
      <c r="F6" s="14" t="s">
        <v>12</v>
      </c>
      <c r="G6" s="14" t="s">
        <v>13</v>
      </c>
      <c r="H6" s="15" t="s">
        <v>14</v>
      </c>
    </row>
    <row r="7" spans="1:8" ht="12.75" customHeight="1" thickTop="1">
      <c r="A7" s="16">
        <v>1</v>
      </c>
      <c r="B7" s="17">
        <v>1</v>
      </c>
      <c r="C7" s="17">
        <v>0.3</v>
      </c>
      <c r="D7" s="17">
        <v>1</v>
      </c>
      <c r="E7" s="17">
        <v>100</v>
      </c>
      <c r="F7" s="18">
        <f>IF((E7-(A7+B7)*C7*$B$4)/A7&gt;0,(E7-(A7+B7)*C7*$B$4)/A7,0)</f>
        <v>94.072</v>
      </c>
      <c r="G7" s="18">
        <f>IF(F7&gt;0,D7/F7,"Бесконечно")</f>
        <v>0.010630155625478357</v>
      </c>
      <c r="H7" s="19">
        <f>IF(F7&gt;0,E7/(A7+B7)-C7*$B$4,0)</f>
        <v>47.036</v>
      </c>
    </row>
    <row r="8" spans="1:8" ht="12.75">
      <c r="A8" s="20">
        <f>A7</f>
        <v>1</v>
      </c>
      <c r="B8" s="21">
        <f>B7</f>
        <v>1</v>
      </c>
      <c r="C8" s="21">
        <f>C7</f>
        <v>0.3</v>
      </c>
      <c r="D8" s="21">
        <f>D7</f>
        <v>1</v>
      </c>
      <c r="E8" s="21">
        <f>E7+$B$20</f>
        <v>102</v>
      </c>
      <c r="F8" s="22">
        <f aca="true" t="shared" si="0" ref="F8:F17">IF((E8-(A8+B8)*C8*$B$4)/A8&gt;0,(E8-(A8+B8)*C8*$B$4)/A8,0)</f>
        <v>96.072</v>
      </c>
      <c r="G8" s="22">
        <f aca="true" t="shared" si="1" ref="G8:G17">IF(F8&gt;0,D8/F8,0)</f>
        <v>0.010408860021650429</v>
      </c>
      <c r="H8" s="23">
        <f aca="true" t="shared" si="2" ref="H8:H17">IF(F8&gt;0,E8/(A8+B8)-C8*$B$4,0)</f>
        <v>48.036</v>
      </c>
    </row>
    <row r="9" spans="1:8" ht="12.75">
      <c r="A9" s="20">
        <f aca="true" t="shared" si="3" ref="A9:A17">A8</f>
        <v>1</v>
      </c>
      <c r="B9" s="21">
        <f aca="true" t="shared" si="4" ref="B9:B17">B8</f>
        <v>1</v>
      </c>
      <c r="C9" s="21">
        <f aca="true" t="shared" si="5" ref="C9:C17">C8</f>
        <v>0.3</v>
      </c>
      <c r="D9" s="21">
        <f aca="true" t="shared" si="6" ref="D9:D17">D8</f>
        <v>1</v>
      </c>
      <c r="E9" s="21">
        <f aca="true" t="shared" si="7" ref="E9:E17">E8+$B$20</f>
        <v>104</v>
      </c>
      <c r="F9" s="22">
        <f t="shared" si="0"/>
        <v>98.072</v>
      </c>
      <c r="G9" s="22">
        <f t="shared" si="1"/>
        <v>0.010196590260216984</v>
      </c>
      <c r="H9" s="23">
        <f t="shared" si="2"/>
        <v>49.036</v>
      </c>
    </row>
    <row r="10" spans="1:8" ht="12.75">
      <c r="A10" s="20">
        <f t="shared" si="3"/>
        <v>1</v>
      </c>
      <c r="B10" s="21">
        <f t="shared" si="4"/>
        <v>1</v>
      </c>
      <c r="C10" s="21">
        <f t="shared" si="5"/>
        <v>0.3</v>
      </c>
      <c r="D10" s="21">
        <f t="shared" si="6"/>
        <v>1</v>
      </c>
      <c r="E10" s="21">
        <f t="shared" si="7"/>
        <v>106</v>
      </c>
      <c r="F10" s="22">
        <f t="shared" si="0"/>
        <v>100.072</v>
      </c>
      <c r="G10" s="22">
        <f t="shared" si="1"/>
        <v>0.009992805180270205</v>
      </c>
      <c r="H10" s="23">
        <f t="shared" si="2"/>
        <v>50.036</v>
      </c>
    </row>
    <row r="11" spans="1:8" ht="12.75">
      <c r="A11" s="20">
        <f t="shared" si="3"/>
        <v>1</v>
      </c>
      <c r="B11" s="21">
        <f t="shared" si="4"/>
        <v>1</v>
      </c>
      <c r="C11" s="21">
        <f t="shared" si="5"/>
        <v>0.3</v>
      </c>
      <c r="D11" s="21">
        <f t="shared" si="6"/>
        <v>1</v>
      </c>
      <c r="E11" s="21">
        <f t="shared" si="7"/>
        <v>108</v>
      </c>
      <c r="F11" s="22">
        <f t="shared" si="0"/>
        <v>102.072</v>
      </c>
      <c r="G11" s="22">
        <f t="shared" si="1"/>
        <v>0.009797006034955718</v>
      </c>
      <c r="H11" s="23">
        <f t="shared" si="2"/>
        <v>51.036</v>
      </c>
    </row>
    <row r="12" spans="1:8" ht="12.75">
      <c r="A12" s="20">
        <f t="shared" si="3"/>
        <v>1</v>
      </c>
      <c r="B12" s="21">
        <f t="shared" si="4"/>
        <v>1</v>
      </c>
      <c r="C12" s="21">
        <f t="shared" si="5"/>
        <v>0.3</v>
      </c>
      <c r="D12" s="21">
        <f t="shared" si="6"/>
        <v>1</v>
      </c>
      <c r="E12" s="21">
        <f t="shared" si="7"/>
        <v>110</v>
      </c>
      <c r="F12" s="22">
        <f t="shared" si="0"/>
        <v>104.072</v>
      </c>
      <c r="G12" s="22">
        <f t="shared" si="1"/>
        <v>0.009608732416019679</v>
      </c>
      <c r="H12" s="23">
        <f t="shared" si="2"/>
        <v>52.036</v>
      </c>
    </row>
    <row r="13" spans="1:8" ht="12.75">
      <c r="A13" s="20">
        <f t="shared" si="3"/>
        <v>1</v>
      </c>
      <c r="B13" s="21">
        <f t="shared" si="4"/>
        <v>1</v>
      </c>
      <c r="C13" s="21">
        <f t="shared" si="5"/>
        <v>0.3</v>
      </c>
      <c r="D13" s="21">
        <f t="shared" si="6"/>
        <v>1</v>
      </c>
      <c r="E13" s="21">
        <f t="shared" si="7"/>
        <v>112</v>
      </c>
      <c r="F13" s="22">
        <f t="shared" si="0"/>
        <v>106.072</v>
      </c>
      <c r="G13" s="22">
        <f t="shared" si="1"/>
        <v>0.009427558639414737</v>
      </c>
      <c r="H13" s="23">
        <f t="shared" si="2"/>
        <v>53.036</v>
      </c>
    </row>
    <row r="14" spans="1:8" ht="12.75">
      <c r="A14" s="20">
        <f t="shared" si="3"/>
        <v>1</v>
      </c>
      <c r="B14" s="21">
        <f t="shared" si="4"/>
        <v>1</v>
      </c>
      <c r="C14" s="21">
        <f t="shared" si="5"/>
        <v>0.3</v>
      </c>
      <c r="D14" s="21">
        <f t="shared" si="6"/>
        <v>1</v>
      </c>
      <c r="E14" s="21">
        <f t="shared" si="7"/>
        <v>114</v>
      </c>
      <c r="F14" s="22">
        <f t="shared" si="0"/>
        <v>108.072</v>
      </c>
      <c r="G14" s="22">
        <f t="shared" si="1"/>
        <v>0.009253090532237768</v>
      </c>
      <c r="H14" s="23">
        <f t="shared" si="2"/>
        <v>54.036</v>
      </c>
    </row>
    <row r="15" spans="1:8" ht="12.75">
      <c r="A15" s="20">
        <f t="shared" si="3"/>
        <v>1</v>
      </c>
      <c r="B15" s="21">
        <f t="shared" si="4"/>
        <v>1</v>
      </c>
      <c r="C15" s="21">
        <f t="shared" si="5"/>
        <v>0.3</v>
      </c>
      <c r="D15" s="21">
        <f t="shared" si="6"/>
        <v>1</v>
      </c>
      <c r="E15" s="21">
        <f t="shared" si="7"/>
        <v>116</v>
      </c>
      <c r="F15" s="22">
        <f t="shared" si="0"/>
        <v>110.072</v>
      </c>
      <c r="G15" s="22">
        <f t="shared" si="1"/>
        <v>0.00908496256995421</v>
      </c>
      <c r="H15" s="23">
        <f t="shared" si="2"/>
        <v>55.036</v>
      </c>
    </row>
    <row r="16" spans="1:8" ht="12.75">
      <c r="A16" s="20">
        <f t="shared" si="3"/>
        <v>1</v>
      </c>
      <c r="B16" s="21">
        <f t="shared" si="4"/>
        <v>1</v>
      </c>
      <c r="C16" s="21">
        <f t="shared" si="5"/>
        <v>0.3</v>
      </c>
      <c r="D16" s="21">
        <f t="shared" si="6"/>
        <v>1</v>
      </c>
      <c r="E16" s="21">
        <f t="shared" si="7"/>
        <v>118</v>
      </c>
      <c r="F16" s="22">
        <f t="shared" si="0"/>
        <v>112.072</v>
      </c>
      <c r="G16" s="22">
        <f t="shared" si="1"/>
        <v>0.008922835320151331</v>
      </c>
      <c r="H16" s="23">
        <f t="shared" si="2"/>
        <v>56.036</v>
      </c>
    </row>
    <row r="17" spans="1:8" ht="13.5" thickBot="1">
      <c r="A17" s="24">
        <f t="shared" si="3"/>
        <v>1</v>
      </c>
      <c r="B17" s="25">
        <f t="shared" si="4"/>
        <v>1</v>
      </c>
      <c r="C17" s="25">
        <f t="shared" si="5"/>
        <v>0.3</v>
      </c>
      <c r="D17" s="25">
        <f t="shared" si="6"/>
        <v>1</v>
      </c>
      <c r="E17" s="25">
        <f t="shared" si="7"/>
        <v>120</v>
      </c>
      <c r="F17" s="26">
        <f t="shared" si="0"/>
        <v>114.072</v>
      </c>
      <c r="G17" s="26">
        <f t="shared" si="1"/>
        <v>0.008766393155200225</v>
      </c>
      <c r="H17" s="27">
        <f t="shared" si="2"/>
        <v>57.036</v>
      </c>
    </row>
    <row r="18" ht="13.5" thickTop="1"/>
    <row r="19" ht="13.5" thickBot="1"/>
    <row r="20" spans="1:2" ht="13.5" thickBot="1">
      <c r="A20" s="11" t="s">
        <v>7</v>
      </c>
      <c r="B20" s="12">
        <v>2</v>
      </c>
    </row>
  </sheetData>
  <mergeCells count="5">
    <mergeCell ref="A1:H1"/>
    <mergeCell ref="A3:B3"/>
    <mergeCell ref="F5:H5"/>
    <mergeCell ref="A2:H2"/>
    <mergeCell ref="A5:D5"/>
  </mergeCells>
  <printOptions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ВЕРТИКАЛЬ</cp:lastModifiedBy>
  <cp:lastPrinted>2003-05-11T12:52:22Z</cp:lastPrinted>
  <dcterms:created xsi:type="dcterms:W3CDTF">1996-10-08T23:32:33Z</dcterms:created>
  <dcterms:modified xsi:type="dcterms:W3CDTF">2003-06-20T04:22:26Z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